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5216" windowHeight="8136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45621"/>
</workbook>
</file>

<file path=xl/calcChain.xml><?xml version="1.0" encoding="utf-8"?>
<calcChain xmlns="http://schemas.openxmlformats.org/spreadsheetml/2006/main">
  <c r="F104" i="22" l="1"/>
  <c r="D7" i="22" l="1"/>
  <c r="D15" i="22" l="1"/>
  <c r="H94" i="22" l="1"/>
  <c r="D41" i="22" l="1"/>
  <c r="D43" i="22" l="1"/>
  <c r="E94" i="22" l="1"/>
  <c r="E81" i="22" l="1"/>
  <c r="D75" i="22" l="1"/>
  <c r="D19" i="22" l="1"/>
  <c r="D85" i="22" l="1"/>
  <c r="D25" i="22" l="1"/>
  <c r="D29" i="22" l="1"/>
  <c r="D52" i="22" l="1"/>
  <c r="D50" i="22"/>
  <c r="D48" i="22"/>
  <c r="D53" i="22" l="1"/>
  <c r="D39" i="22"/>
  <c r="D37" i="22"/>
  <c r="D35" i="22"/>
  <c r="D33" i="22"/>
  <c r="D31" i="22"/>
  <c r="D27" i="22"/>
  <c r="D23" i="22"/>
  <c r="D21" i="22"/>
  <c r="D17" i="22"/>
  <c r="D13" i="22"/>
  <c r="D11" i="22"/>
  <c r="D9" i="22"/>
  <c r="D44" i="22" l="1"/>
  <c r="D87" i="22"/>
  <c r="E90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<sst xmlns="http://schemas.openxmlformats.org/spreadsheetml/2006/main" count="1626" uniqueCount="144">
  <si>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</si>
  <si>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</si>
  <si>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</si>
  <si>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</si>
  <si>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</si>
  <si>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</si>
  <si>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</si>
  <si>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</si>
  <si>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</si>
  <si>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</si>
  <si>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</si>
  <si>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</si>
  <si>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</si>
  <si>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</si>
  <si>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</si>
  <si>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</si>
  <si>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</si>
  <si>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</si>
  <si>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</si>
  <si>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</si>
  <si>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</si>
  <si>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</si>
  <si>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</si>
  <si>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</si>
  <si>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</si>
  <si>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</si>
  <si>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</si>
  <si>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</si>
  <si>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</si>
  <si>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</si>
  <si>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</si>
  <si>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</si>
  <si>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</si>
  <si>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</si>
  <si>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</si>
  <si>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</si>
  <si>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</si>
  <si>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</si>
  <si>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</si>
  <si>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</si>
  <si>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</si>
  <si>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</si>
  <si>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</si>
  <si>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</si>
  <si>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</si>
  <si>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</si>
  <si>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</si>
  <si>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</si>
  <si>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</si>
  <si>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</si>
  <si>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</si>
  <si>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</si>
  <si>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</si>
  <si>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</si>
  <si>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</si>
  <si>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</si>
  <si>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</si>
  <si>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</si>
  <si>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</si>
  <si>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</si>
  <si>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</si>
  <si>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</si>
  <si>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</si>
  <si>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</si>
  <si>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</si>
  <si>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</si>
  <si>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</si>
  <si>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</si>
  <si>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</si>
  <si>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</si>
  <si>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</si>
  <si>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</si>
  <si>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</si>
  <si>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</si>
  <si>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</si>
  <si>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</si>
  <si>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</si>
  <si>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</si>
  <si>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</si>
  <si>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</si>
  <si>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</si>
  <si>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</si>
  <si>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</si>
  <si>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</si>
  <si>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</si>
  <si>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</si>
  <si>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</si>
  <si>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</si>
  <si>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</si>
  <si>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</si>
  <si>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</si>
  <si>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</si>
  <si>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</si>
  <si>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</si>
  <si>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</si>
  <si>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</si>
  <si>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</si>
  <si>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</si>
  <si>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</si>
  <si>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</si>
  <si>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</si>
  <si>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</si>
  <si>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</si>
  <si>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</si>
  <si>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</si>
  <si>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</si>
  <si>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</si>
  <si>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</si>
  <si>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</si>
  <si>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</si>
  <si>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</si>
  <si>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</si>
  <si>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</si>
  <si>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</si>
  <si>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</si>
  <si>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</si>
  <si>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</si>
  <si>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</si>
  <si>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</si>
  <si>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</si>
  <si>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</si>
  <si>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</si>
  <si>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</si>
  <si>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</si>
  <si>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</si>
  <si>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</si>
  <si>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</si>
  <si>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</si>
  <si>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</si>
  <si>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`</t>
  </si>
  <si>
    <t>NEW EMS BUILDING</t>
  </si>
  <si>
    <t xml:space="preserve"> x</t>
  </si>
  <si>
    <t>FAY. CO. BLDG.</t>
  </si>
  <si>
    <t>11/17/20-12/16/20</t>
  </si>
  <si>
    <t>12/15/20-01/15/21</t>
  </si>
  <si>
    <t>12/18/20-01/20/21</t>
  </si>
  <si>
    <t>12/17/20-01/19/21</t>
  </si>
  <si>
    <t>12/23/20-01/23/21</t>
  </si>
  <si>
    <t>12/16/20-01/15/21</t>
  </si>
  <si>
    <t>FAYETTE COUNTY, TEXAS UTILITIES -  PAID FEBRUARY, 2021</t>
  </si>
  <si>
    <t>12/30/20-01/29/21</t>
  </si>
  <si>
    <t>12/28/20-01/29/21</t>
  </si>
  <si>
    <t>FAY. CO. EMS BLDG - LG</t>
  </si>
  <si>
    <t>12/31/20-02/04/21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</si>
</sst>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0" fontId="10" fillId="2" borderId="0" xfId="0" applyFont="1" applyFill="1"/>
    <xf numFmtId="14" fontId="10" fillId="2" borderId="0" xfId="0" applyNumberFormat="1" applyFont="1" applyFill="1"/>
    <xf numFmtId="0" fontId="10" fillId="2" borderId="0" xfId="0" applyFont="1" applyFill="1" applyAlignment="1">
      <alignment horizontal="right"/>
    </xf>
    <xf numFmtId="2" fontId="11" fillId="2" borderId="0" xfId="0" applyNumberFormat="1" applyFont="1" applyFill="1" applyAlignment="1">
      <alignment horizontal="right"/>
    </xf>
    <xf numFmtId="2" fontId="13" fillId="2" borderId="0" xfId="0" applyNumberFormat="1" applyFont="1" applyFill="1" applyAlignment="1">
      <alignment horizontal="right"/>
    </xf>
    <xf numFmtId="43" fontId="13" fillId="2" borderId="0" xfId="1" applyFont="1" applyFill="1" applyAlignment="1">
      <alignment horizontal="right"/>
    </xf>
    <xf numFmtId="0" fontId="16" fillId="2" borderId="0" xfId="0" applyFont="1" applyFill="1"/>
    <xf numFmtId="43" fontId="13" fillId="2" borderId="0" xfId="1" applyFont="1" applyFill="1" applyAlignment="1"/>
    <xf numFmtId="0" fontId="10" fillId="2" borderId="0" xfId="0" applyFont="1" applyFill="1" applyAlignment="1">
      <alignment horizontal="center"/>
    </xf>
    <xf numFmtId="2" fontId="10" fillId="2" borderId="0" xfId="1" applyNumberFormat="1" applyFont="1" applyFill="1" applyAlignment="1">
      <alignment horizontal="right"/>
    </xf>
    <xf numFmtId="43" fontId="10" fillId="2" borderId="0" xfId="1" applyFont="1" applyFill="1" applyAlignment="1">
      <alignment horizontal="right"/>
    </xf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5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5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5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5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5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5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5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5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5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5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5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5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5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5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5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5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5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5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5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5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5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5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5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5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5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5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5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5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5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5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5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3.8" x14ac:dyDescent="0.4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5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5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5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7"/>
  <sheetViews>
    <sheetView tabSelected="1" zoomScale="130" zoomScaleNormal="130" workbookViewId="0">
      <pane ySplit="4" topLeftCell="A80" activePane="bottomLeft" state="frozen"/>
      <selection pane="bottomLeft" activeCell="H100" sqref="H100"/>
    </sheetView>
  </sheetViews>
  <sheetFormatPr defaultColWidth="9.33203125" defaultRowHeight="12" x14ac:dyDescent="0.25"/>
  <cols>
    <col min="1" max="1" width="7" style="67" customWidth="1"/>
    <col min="2" max="2" width="13.109375" style="67" customWidth="1"/>
    <col min="3" max="3" width="14.5546875" style="67" customWidth="1"/>
    <col min="4" max="4" width="22.21875" style="67" customWidth="1"/>
    <col min="5" max="5" width="9" style="67" customWidth="1"/>
    <col min="6" max="6" width="8.33203125" style="67" customWidth="1"/>
    <col min="7" max="7" width="11.5546875" style="67" customWidth="1"/>
    <col min="8" max="8" width="8.33203125" style="67" customWidth="1"/>
    <col min="9" max="9" width="6.6640625" style="67" customWidth="1"/>
    <col min="10" max="10" width="6.33203125" style="67" customWidth="1"/>
    <col min="11" max="11" width="8.109375" style="67" bestFit="1" customWidth="1"/>
    <col min="12" max="12" width="7.33203125" style="67" customWidth="1"/>
    <col min="13" max="14" width="7.5546875" style="67" customWidth="1"/>
    <col min="15" max="15" width="0.33203125" style="67" hidden="1" customWidth="1"/>
    <col min="16" max="20" width="9.33203125" style="67" hidden="1" customWidth="1"/>
    <col min="21" max="16384" width="9.33203125" style="67"/>
  </cols>
  <sheetData>
    <row r="1" spans="1:15" x14ac:dyDescent="0.2">
      <c r="A1" s="65" t="s">
        <v>139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114" t="s">
        <v>1</v>
      </c>
      <c r="B6" s="114"/>
      <c r="C6" s="115" t="s">
        <v>138</v>
      </c>
      <c r="D6" s="114" t="s">
        <v>6</v>
      </c>
      <c r="E6" s="79">
        <v>1</v>
      </c>
      <c r="F6" s="79">
        <v>129.99</v>
      </c>
      <c r="G6" s="79">
        <v>3260</v>
      </c>
      <c r="H6" s="80">
        <v>686.05</v>
      </c>
      <c r="I6" s="81">
        <v>0</v>
      </c>
      <c r="J6" s="79">
        <v>13.21</v>
      </c>
      <c r="K6" s="82">
        <v>178.86</v>
      </c>
      <c r="L6" s="81" t="s">
        <v>8</v>
      </c>
      <c r="M6" s="81">
        <v>0</v>
      </c>
      <c r="N6" s="79">
        <v>6.76</v>
      </c>
    </row>
    <row r="7" spans="1:15" x14ac:dyDescent="0.2">
      <c r="A7" s="114"/>
      <c r="B7" s="114"/>
      <c r="C7" s="116" t="s">
        <v>20</v>
      </c>
      <c r="D7" s="121">
        <f>SUM(F6,H6,J6,K6,N6)</f>
        <v>1014.87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114" t="s">
        <v>1</v>
      </c>
      <c r="B8" s="114"/>
      <c r="C8" s="115" t="s">
        <v>138</v>
      </c>
      <c r="D8" s="114" t="s">
        <v>6</v>
      </c>
      <c r="E8" s="79">
        <v>0</v>
      </c>
      <c r="F8" s="80">
        <v>27.84</v>
      </c>
      <c r="G8" s="79">
        <v>795</v>
      </c>
      <c r="H8" s="79">
        <v>101.69</v>
      </c>
      <c r="I8" s="81">
        <v>0</v>
      </c>
      <c r="J8" s="79">
        <v>13.21</v>
      </c>
      <c r="K8" s="79">
        <v>0</v>
      </c>
      <c r="L8" s="81">
        <v>0</v>
      </c>
      <c r="M8" s="81">
        <v>0</v>
      </c>
      <c r="N8" s="81">
        <v>0</v>
      </c>
    </row>
    <row r="9" spans="1:15" x14ac:dyDescent="0.2">
      <c r="A9" s="114"/>
      <c r="B9" s="114"/>
      <c r="C9" s="116" t="s">
        <v>20</v>
      </c>
      <c r="D9" s="118">
        <f>SUM(F8,H8,J8,K8,M8,N8)</f>
        <v>142.74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114" t="s">
        <v>27</v>
      </c>
      <c r="B10" s="114"/>
      <c r="C10" s="115" t="s">
        <v>138</v>
      </c>
      <c r="D10" s="114" t="s">
        <v>6</v>
      </c>
      <c r="E10" s="81">
        <v>0</v>
      </c>
      <c r="F10" s="81">
        <v>0</v>
      </c>
      <c r="G10" s="79">
        <v>1106</v>
      </c>
      <c r="H10" s="82">
        <v>127.79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A11" s="114"/>
      <c r="B11" s="114"/>
      <c r="C11" s="116" t="s">
        <v>20</v>
      </c>
      <c r="D11" s="118">
        <f>SUM(F10,H10,J10,K10,M10,N10)</f>
        <v>127.79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114" t="s">
        <v>27</v>
      </c>
      <c r="B12" s="114"/>
      <c r="C12" s="115" t="s">
        <v>138</v>
      </c>
      <c r="D12" s="114" t="s">
        <v>6</v>
      </c>
      <c r="E12" s="81">
        <v>0</v>
      </c>
      <c r="F12" s="81">
        <v>0</v>
      </c>
      <c r="G12" s="79">
        <v>1976</v>
      </c>
      <c r="H12" s="82">
        <v>200.77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A13" s="114"/>
      <c r="B13" s="114"/>
      <c r="C13" s="116" t="s">
        <v>20</v>
      </c>
      <c r="D13" s="118">
        <f>SUM(F12,H12,J12,K12,M12,N12)</f>
        <v>200.77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114" t="s">
        <v>130</v>
      </c>
      <c r="B14" s="114"/>
      <c r="C14" s="115" t="s">
        <v>138</v>
      </c>
      <c r="D14" s="114" t="s">
        <v>6</v>
      </c>
      <c r="E14" s="79">
        <v>119</v>
      </c>
      <c r="F14" s="80">
        <v>400.53</v>
      </c>
      <c r="G14" s="79">
        <v>9760</v>
      </c>
      <c r="H14" s="80">
        <v>928.76</v>
      </c>
      <c r="I14" s="79"/>
      <c r="J14" s="80">
        <v>0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A15" s="114"/>
      <c r="B15" s="114"/>
      <c r="C15" s="116" t="s">
        <v>20</v>
      </c>
      <c r="D15" s="118">
        <f>SUM(F14,H14,I14,J14,K14,L14,M14,N14,)</f>
        <v>1485.55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114" t="s">
        <v>28</v>
      </c>
      <c r="B16" s="114"/>
      <c r="C16" s="115" t="s">
        <v>138</v>
      </c>
      <c r="D16" s="114" t="s">
        <v>6</v>
      </c>
      <c r="E16" s="79">
        <v>0</v>
      </c>
      <c r="F16" s="82">
        <v>27.84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A17" s="114"/>
      <c r="B17" s="114"/>
      <c r="C17" s="116" t="s">
        <v>20</v>
      </c>
      <c r="D17" s="118">
        <f>SUM(F16,H16,J16,K16,M16,N16)</f>
        <v>27.84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114" t="s">
        <v>29</v>
      </c>
      <c r="B18" s="114"/>
      <c r="C18" s="115" t="s">
        <v>138</v>
      </c>
      <c r="D18" s="114" t="s">
        <v>6</v>
      </c>
      <c r="E18" s="79">
        <v>59</v>
      </c>
      <c r="F18" s="79">
        <v>352.87</v>
      </c>
      <c r="G18" s="79">
        <v>27187</v>
      </c>
      <c r="H18" s="79">
        <v>2202.1999999999998</v>
      </c>
      <c r="I18" s="81" t="s">
        <v>129</v>
      </c>
      <c r="J18" s="79">
        <v>134.72999999999999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A19" s="114"/>
      <c r="B19" s="114"/>
      <c r="C19" s="116" t="s">
        <v>20</v>
      </c>
      <c r="D19" s="119">
        <f>SUM(F18,H18,J18,K18,M18,N18)</f>
        <v>2991.2799999999997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114" t="s">
        <v>28</v>
      </c>
      <c r="B20" s="114"/>
      <c r="C20" s="115" t="s">
        <v>138</v>
      </c>
      <c r="D20" s="114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A21" s="114"/>
      <c r="B21" s="114"/>
      <c r="C21" s="116" t="s">
        <v>20</v>
      </c>
      <c r="D21" s="118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114" t="s">
        <v>31</v>
      </c>
      <c r="B22" s="114"/>
      <c r="C22" s="115" t="s">
        <v>138</v>
      </c>
      <c r="D22" s="114" t="s">
        <v>6</v>
      </c>
      <c r="E22" s="79">
        <v>0</v>
      </c>
      <c r="F22" s="80">
        <v>27.84</v>
      </c>
      <c r="G22" s="79">
        <v>1371</v>
      </c>
      <c r="H22" s="80">
        <v>150.01</v>
      </c>
      <c r="I22" s="81">
        <v>0</v>
      </c>
      <c r="J22" s="79">
        <v>13.21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A23" s="114"/>
      <c r="B23" s="114"/>
      <c r="C23" s="116" t="s">
        <v>20</v>
      </c>
      <c r="D23" s="118">
        <f>SUM(F22,H22,J22,K22,M22,N22)</f>
        <v>247.12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114" t="s">
        <v>32</v>
      </c>
      <c r="B24" s="114"/>
      <c r="C24" s="115" t="s">
        <v>138</v>
      </c>
      <c r="D24" s="114" t="s">
        <v>6</v>
      </c>
      <c r="E24" s="79">
        <v>0</v>
      </c>
      <c r="F24" s="80">
        <v>0</v>
      </c>
      <c r="G24" s="79">
        <v>1703</v>
      </c>
      <c r="H24" s="82">
        <v>177.86</v>
      </c>
      <c r="I24" s="81"/>
      <c r="J24" s="79">
        <v>13.21</v>
      </c>
      <c r="K24" s="79">
        <v>36.76</v>
      </c>
      <c r="L24" s="81">
        <v>0</v>
      </c>
      <c r="M24" s="81">
        <v>0</v>
      </c>
      <c r="N24" s="81">
        <v>0</v>
      </c>
    </row>
    <row r="25" spans="1:19" x14ac:dyDescent="0.2">
      <c r="A25" s="114"/>
      <c r="B25" s="114"/>
      <c r="C25" s="116" t="s">
        <v>20</v>
      </c>
      <c r="D25" s="118">
        <f>SUM(F24,H24,J24,K24)</f>
        <v>227.83</v>
      </c>
      <c r="F25" s="80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114" t="s">
        <v>36</v>
      </c>
      <c r="B26" s="114"/>
      <c r="C26" s="115" t="s">
        <v>138</v>
      </c>
      <c r="D26" s="114" t="s">
        <v>6</v>
      </c>
      <c r="E26" s="79">
        <v>6</v>
      </c>
      <c r="F26" s="80">
        <v>129.99</v>
      </c>
      <c r="G26" s="79">
        <v>19739</v>
      </c>
      <c r="H26" s="80">
        <v>1689.77</v>
      </c>
      <c r="I26" s="81" t="s">
        <v>8</v>
      </c>
      <c r="J26" s="79">
        <v>19.72</v>
      </c>
      <c r="K26" s="79">
        <v>75.36</v>
      </c>
      <c r="L26" s="81">
        <v>0</v>
      </c>
      <c r="M26" s="81">
        <v>0</v>
      </c>
      <c r="N26" s="81">
        <v>0</v>
      </c>
    </row>
    <row r="27" spans="1:19" x14ac:dyDescent="0.2">
      <c r="A27" s="114"/>
      <c r="B27" s="114"/>
      <c r="C27" s="116" t="s">
        <v>20</v>
      </c>
      <c r="D27" s="119">
        <f>SUM(F26,H26,J26,K26,M26,N26)</f>
        <v>1914.84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114" t="s">
        <v>127</v>
      </c>
      <c r="B28" s="114"/>
      <c r="C28" s="115" t="s">
        <v>138</v>
      </c>
      <c r="D28" s="114" t="s">
        <v>6</v>
      </c>
      <c r="E28" s="79">
        <v>1</v>
      </c>
      <c r="F28" s="80">
        <v>27.84</v>
      </c>
      <c r="G28" s="79">
        <v>3685</v>
      </c>
      <c r="H28" s="80">
        <v>361.35</v>
      </c>
      <c r="I28" s="81">
        <v>0</v>
      </c>
      <c r="J28" s="79">
        <v>13.21</v>
      </c>
      <c r="K28" s="79">
        <v>36.76</v>
      </c>
      <c r="L28" s="81">
        <v>0</v>
      </c>
      <c r="M28" s="81">
        <v>0</v>
      </c>
      <c r="N28" s="81">
        <v>0</v>
      </c>
    </row>
    <row r="29" spans="1:19" x14ac:dyDescent="0.2">
      <c r="A29" s="114"/>
      <c r="B29" s="114"/>
      <c r="C29" s="116" t="s">
        <v>20</v>
      </c>
      <c r="D29" s="119">
        <f>SUM(F28,H28,J28,K28)</f>
        <v>439.15999999999997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114" t="s">
        <v>33</v>
      </c>
      <c r="B30" s="114"/>
      <c r="C30" s="115" t="s">
        <v>138</v>
      </c>
      <c r="D30" s="114" t="s">
        <v>6</v>
      </c>
      <c r="E30" s="79">
        <v>1</v>
      </c>
      <c r="F30" s="80">
        <v>27.84</v>
      </c>
      <c r="G30" s="79">
        <v>1880</v>
      </c>
      <c r="H30" s="79">
        <v>192.71</v>
      </c>
      <c r="I30" s="81"/>
      <c r="J30" s="79">
        <v>13.21</v>
      </c>
      <c r="K30" s="82">
        <v>114.38</v>
      </c>
      <c r="L30" s="81">
        <v>0</v>
      </c>
      <c r="M30" s="81">
        <v>0</v>
      </c>
      <c r="N30" s="79">
        <v>6.76</v>
      </c>
    </row>
    <row r="31" spans="1:19" x14ac:dyDescent="0.2">
      <c r="A31" s="114"/>
      <c r="B31" s="114"/>
      <c r="C31" s="116" t="s">
        <v>20</v>
      </c>
      <c r="D31" s="118">
        <f>SUM(F30,H30,J30,K30,M30,N30)</f>
        <v>354.9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114" t="s">
        <v>34</v>
      </c>
      <c r="B32" s="114"/>
      <c r="C32" s="115" t="s">
        <v>138</v>
      </c>
      <c r="D32" s="114" t="s">
        <v>6</v>
      </c>
      <c r="E32" s="79">
        <v>0</v>
      </c>
      <c r="F32" s="80">
        <v>27.84</v>
      </c>
      <c r="G32" s="79">
        <v>636</v>
      </c>
      <c r="H32" s="79">
        <v>87.21</v>
      </c>
      <c r="I32" s="81">
        <v>0</v>
      </c>
      <c r="J32" s="79">
        <v>13.21</v>
      </c>
      <c r="K32" s="79">
        <v>36.76</v>
      </c>
      <c r="L32" s="81">
        <v>0</v>
      </c>
      <c r="M32" s="81">
        <v>0</v>
      </c>
      <c r="N32" s="81">
        <v>0</v>
      </c>
    </row>
    <row r="33" spans="1:45" x14ac:dyDescent="0.2">
      <c r="A33" s="114"/>
      <c r="B33" s="114"/>
      <c r="C33" s="116" t="s">
        <v>20</v>
      </c>
      <c r="D33" s="118">
        <f>SUM(F32,H32,J32,K32,M32,N32)</f>
        <v>165.01999999999998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114" t="s">
        <v>35</v>
      </c>
      <c r="B34" s="114"/>
      <c r="C34" s="115" t="s">
        <v>138</v>
      </c>
      <c r="D34" s="114" t="s">
        <v>6</v>
      </c>
      <c r="E34" s="86">
        <v>0</v>
      </c>
      <c r="F34" s="80">
        <v>27.84</v>
      </c>
      <c r="G34" s="79">
        <v>380</v>
      </c>
      <c r="H34" s="79">
        <v>63.18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</row>
    <row r="35" spans="1:45" x14ac:dyDescent="0.2">
      <c r="A35" s="114"/>
      <c r="B35" s="114"/>
      <c r="C35" s="116" t="s">
        <v>20</v>
      </c>
      <c r="D35" s="118">
        <f>SUM(F34,H34,J34,K34,M34,N34)</f>
        <v>91.02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114" t="s">
        <v>37</v>
      </c>
      <c r="B36" s="114"/>
      <c r="C36" s="115" t="s">
        <v>138</v>
      </c>
      <c r="D36" s="114" t="s">
        <v>6</v>
      </c>
      <c r="E36" s="79">
        <v>2</v>
      </c>
      <c r="F36" s="80">
        <v>27.84</v>
      </c>
      <c r="G36" s="79">
        <v>2280</v>
      </c>
      <c r="H36" s="80">
        <v>226.27</v>
      </c>
      <c r="I36" s="81">
        <v>0</v>
      </c>
      <c r="J36" s="82">
        <v>13.21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A37" s="114"/>
      <c r="B37" s="114"/>
      <c r="C37" s="116" t="s">
        <v>20</v>
      </c>
      <c r="D37" s="118">
        <f>SUM(F36,H36,J36)</f>
        <v>267.32</v>
      </c>
      <c r="E37" s="67" t="s">
        <v>128</v>
      </c>
      <c r="F37" s="80"/>
      <c r="G37" s="79"/>
      <c r="H37" s="79"/>
      <c r="I37" s="79"/>
      <c r="J37" s="79" t="s">
        <v>128</v>
      </c>
      <c r="K37" s="79"/>
      <c r="L37" s="79"/>
      <c r="M37" s="79"/>
      <c r="N37" s="79"/>
    </row>
    <row r="38" spans="1:45" x14ac:dyDescent="0.2">
      <c r="A38" s="114" t="s">
        <v>38</v>
      </c>
      <c r="B38" s="114"/>
      <c r="C38" s="115" t="s">
        <v>138</v>
      </c>
      <c r="D38" s="114" t="s">
        <v>6</v>
      </c>
      <c r="E38" s="81">
        <v>0</v>
      </c>
      <c r="F38" s="80">
        <v>0</v>
      </c>
      <c r="G38" s="81">
        <v>0</v>
      </c>
      <c r="H38" s="81">
        <v>0</v>
      </c>
      <c r="I38" s="81">
        <v>0</v>
      </c>
      <c r="J38" s="81">
        <v>0</v>
      </c>
      <c r="K38" s="79">
        <v>149.34</v>
      </c>
      <c r="L38" s="81">
        <v>0</v>
      </c>
      <c r="M38" s="81">
        <v>0</v>
      </c>
      <c r="N38" s="81">
        <v>0</v>
      </c>
    </row>
    <row r="39" spans="1:45" x14ac:dyDescent="0.25">
      <c r="A39" s="114"/>
      <c r="B39" s="114"/>
      <c r="C39" s="116" t="s">
        <v>20</v>
      </c>
      <c r="D39" s="118">
        <f>SUM(F38,H38,J38,K38,M38,N38)</f>
        <v>149.34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45" x14ac:dyDescent="0.25">
      <c r="A40" s="114" t="s">
        <v>39</v>
      </c>
      <c r="B40" s="114"/>
      <c r="C40" s="115" t="s">
        <v>138</v>
      </c>
      <c r="D40" s="114" t="s">
        <v>6</v>
      </c>
      <c r="E40" s="81">
        <v>0</v>
      </c>
      <c r="F40" s="80">
        <v>0</v>
      </c>
      <c r="G40" s="81">
        <v>0</v>
      </c>
      <c r="H40" s="81">
        <v>0</v>
      </c>
      <c r="I40" s="81">
        <v>0</v>
      </c>
      <c r="J40" s="79">
        <v>13.21</v>
      </c>
      <c r="K40" s="81">
        <v>0</v>
      </c>
      <c r="L40" s="81">
        <v>0</v>
      </c>
      <c r="M40" s="81">
        <v>0</v>
      </c>
      <c r="N40" s="81">
        <v>0</v>
      </c>
    </row>
    <row r="41" spans="1:45" x14ac:dyDescent="0.25">
      <c r="A41" s="114"/>
      <c r="B41" s="114"/>
      <c r="C41" s="116" t="s">
        <v>20</v>
      </c>
      <c r="D41" s="118">
        <f>J40</f>
        <v>13.21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5">
      <c r="A42" s="114" t="s">
        <v>40</v>
      </c>
      <c r="B42" s="114"/>
      <c r="C42" s="115" t="s">
        <v>138</v>
      </c>
      <c r="D42" s="114" t="s">
        <v>6</v>
      </c>
      <c r="E42" s="81">
        <v>0</v>
      </c>
      <c r="F42" s="80">
        <v>0</v>
      </c>
      <c r="G42" s="81">
        <v>0</v>
      </c>
      <c r="H42" s="81">
        <v>0</v>
      </c>
      <c r="I42" s="81">
        <v>0</v>
      </c>
      <c r="J42" s="79">
        <v>13.21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5">
      <c r="A43" s="114"/>
      <c r="B43" s="114"/>
      <c r="C43" s="116" t="s">
        <v>20</v>
      </c>
      <c r="D43" s="118">
        <f>J42</f>
        <v>13.21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5">
      <c r="C44" s="87" t="s">
        <v>41</v>
      </c>
      <c r="D44" s="88">
        <f>SUM(D7,D9,D11,D13,D15,D17,D19,D21,D23,D25,D27,D29,D31,D33,D35,D37,D39,D41,D43)</f>
        <v>9948.8099999999977</v>
      </c>
      <c r="F44" s="80"/>
      <c r="G44" s="79"/>
      <c r="H44" s="79"/>
      <c r="I44" s="79"/>
      <c r="J44" s="79"/>
      <c r="K44" s="79"/>
      <c r="L44" s="79"/>
      <c r="M44" s="79"/>
      <c r="N44" s="79"/>
    </row>
    <row r="45" spans="1:45" x14ac:dyDescent="0.25">
      <c r="A45" s="89"/>
      <c r="B45" s="89"/>
      <c r="C45" s="89"/>
      <c r="D45" s="90"/>
      <c r="E45" s="91"/>
      <c r="F45" s="92"/>
      <c r="G45" s="93"/>
      <c r="H45" s="93"/>
      <c r="I45" s="93"/>
      <c r="J45" s="93"/>
      <c r="K45" s="93"/>
      <c r="L45" s="93"/>
      <c r="M45" s="93"/>
      <c r="N45" s="93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</row>
    <row r="46" spans="1:45" x14ac:dyDescent="0.25">
      <c r="E46" s="79"/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5">
      <c r="A47" s="114" t="s">
        <v>24</v>
      </c>
      <c r="B47" s="114"/>
      <c r="C47" s="115" t="s">
        <v>134</v>
      </c>
      <c r="D47" s="114" t="s">
        <v>17</v>
      </c>
      <c r="E47" s="79">
        <v>7</v>
      </c>
      <c r="F47" s="80">
        <v>23</v>
      </c>
      <c r="G47" s="79">
        <v>1665</v>
      </c>
      <c r="H47" s="79">
        <v>112.43</v>
      </c>
      <c r="I47" s="108">
        <v>112.05</v>
      </c>
      <c r="J47" s="79">
        <v>25.75</v>
      </c>
      <c r="K47" s="80">
        <v>51.55</v>
      </c>
      <c r="L47" s="81">
        <v>0</v>
      </c>
      <c r="M47" s="80">
        <v>1</v>
      </c>
      <c r="N47" s="81">
        <v>0</v>
      </c>
    </row>
    <row r="48" spans="1:45" x14ac:dyDescent="0.25">
      <c r="A48" s="114"/>
      <c r="B48" s="114"/>
      <c r="C48" s="116" t="s">
        <v>20</v>
      </c>
      <c r="D48" s="118">
        <f>SUM(F47,H47,I47,J47,K47,M47)</f>
        <v>325.78000000000003</v>
      </c>
      <c r="F48" s="80" t="s">
        <v>8</v>
      </c>
      <c r="G48" s="79" t="s">
        <v>8</v>
      </c>
      <c r="H48" s="79"/>
      <c r="I48" s="79"/>
      <c r="J48" s="79"/>
      <c r="K48" s="79"/>
      <c r="L48" s="79"/>
      <c r="M48" s="79"/>
      <c r="N48" s="79"/>
    </row>
    <row r="49" spans="1:14" x14ac:dyDescent="0.25">
      <c r="A49" s="114" t="s">
        <v>23</v>
      </c>
      <c r="B49" s="114"/>
      <c r="C49" s="115" t="s">
        <v>134</v>
      </c>
      <c r="D49" s="114" t="s">
        <v>17</v>
      </c>
      <c r="E49" s="79">
        <v>9</v>
      </c>
      <c r="F49" s="80">
        <v>23</v>
      </c>
      <c r="G49" s="79">
        <v>1158</v>
      </c>
      <c r="H49" s="79">
        <v>91.9</v>
      </c>
      <c r="I49" s="108">
        <v>77.930000000000007</v>
      </c>
      <c r="J49" s="79">
        <v>25.75</v>
      </c>
      <c r="K49" s="80">
        <v>51.55</v>
      </c>
      <c r="L49" s="80">
        <v>1.5</v>
      </c>
      <c r="M49" s="80">
        <v>1</v>
      </c>
      <c r="N49" s="81">
        <v>0</v>
      </c>
    </row>
    <row r="50" spans="1:14" x14ac:dyDescent="0.25">
      <c r="A50" s="114"/>
      <c r="B50" s="114"/>
      <c r="C50" s="116" t="s">
        <v>20</v>
      </c>
      <c r="D50" s="118">
        <f>SUM(F49,H49,I49,J49,K49,L49,M49)</f>
        <v>272.63</v>
      </c>
      <c r="F50" s="80" t="s">
        <v>8</v>
      </c>
      <c r="G50" s="79"/>
      <c r="H50" s="79"/>
      <c r="I50" s="79"/>
      <c r="J50" s="79"/>
      <c r="K50" s="79"/>
      <c r="L50" s="79"/>
      <c r="M50" s="79"/>
      <c r="N50" s="79"/>
    </row>
    <row r="51" spans="1:14" x14ac:dyDescent="0.25">
      <c r="A51" s="114" t="s">
        <v>22</v>
      </c>
      <c r="B51" s="114"/>
      <c r="C51" s="115" t="s">
        <v>134</v>
      </c>
      <c r="D51" s="114" t="s">
        <v>17</v>
      </c>
      <c r="E51" s="81">
        <v>0</v>
      </c>
      <c r="F51" s="80">
        <v>0</v>
      </c>
      <c r="G51" s="79">
        <v>2766</v>
      </c>
      <c r="H51" s="82">
        <v>157.02000000000001</v>
      </c>
      <c r="I51" s="82">
        <v>186.15</v>
      </c>
      <c r="J51" s="81"/>
      <c r="K51" s="82">
        <v>3535.8</v>
      </c>
      <c r="L51" s="81">
        <v>0</v>
      </c>
      <c r="M51" s="81">
        <v>0</v>
      </c>
      <c r="N51" s="81">
        <v>0</v>
      </c>
    </row>
    <row r="52" spans="1:14" x14ac:dyDescent="0.25">
      <c r="A52" s="114"/>
      <c r="B52" s="114"/>
      <c r="C52" s="116" t="s">
        <v>20</v>
      </c>
      <c r="D52" s="119">
        <f>SUM(H51,I51,K51,L51,M51)</f>
        <v>3878.9700000000003</v>
      </c>
      <c r="E52" s="67" t="s">
        <v>8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5">
      <c r="C53" s="87" t="s">
        <v>41</v>
      </c>
      <c r="D53" s="88">
        <f>SUM(D48,D50,D52)</f>
        <v>4477.38</v>
      </c>
      <c r="F53" s="80"/>
      <c r="G53" s="79"/>
      <c r="H53" s="79"/>
      <c r="I53" s="79"/>
      <c r="J53" s="79"/>
      <c r="K53" s="79"/>
      <c r="L53" s="79"/>
      <c r="M53" s="79"/>
      <c r="N53" s="79"/>
    </row>
    <row r="54" spans="1:14" x14ac:dyDescent="0.25">
      <c r="D54" s="87"/>
      <c r="E54" s="94"/>
      <c r="F54" s="80"/>
      <c r="G54" s="79"/>
      <c r="H54" s="79"/>
      <c r="I54" s="79"/>
      <c r="J54" s="79"/>
      <c r="K54" s="79"/>
      <c r="L54" s="79"/>
      <c r="M54" s="79"/>
      <c r="N54" s="79"/>
    </row>
    <row r="55" spans="1:14" x14ac:dyDescent="0.25">
      <c r="A55" s="120" t="s">
        <v>47</v>
      </c>
      <c r="B55" s="114"/>
      <c r="C55" s="115" t="s">
        <v>137</v>
      </c>
      <c r="D55" s="114" t="s">
        <v>49</v>
      </c>
      <c r="E55" s="81">
        <v>0</v>
      </c>
      <c r="F55" s="81">
        <v>0</v>
      </c>
      <c r="G55" s="86">
        <v>12</v>
      </c>
      <c r="H55" s="80">
        <v>24.32</v>
      </c>
      <c r="I55" s="79"/>
      <c r="J55" s="79"/>
      <c r="K55" s="79"/>
      <c r="L55" s="79"/>
      <c r="M55" s="79"/>
      <c r="N55" s="79"/>
    </row>
    <row r="56" spans="1:14" x14ac:dyDescent="0.25">
      <c r="A56" s="120"/>
      <c r="B56" s="114">
        <v>-2655800</v>
      </c>
      <c r="C56" s="114"/>
      <c r="D56" s="114"/>
      <c r="E56" s="95" t="s">
        <v>8</v>
      </c>
      <c r="F56" s="95" t="s">
        <v>8</v>
      </c>
      <c r="G56" s="86"/>
      <c r="H56" s="80"/>
      <c r="I56" s="79"/>
      <c r="J56" s="79"/>
      <c r="K56" s="79"/>
      <c r="L56" s="79"/>
      <c r="M56" s="79"/>
      <c r="N56" s="79"/>
    </row>
    <row r="57" spans="1:14" x14ac:dyDescent="0.25">
      <c r="A57" s="114" t="s">
        <v>38</v>
      </c>
      <c r="B57" s="114"/>
      <c r="C57" s="115" t="s">
        <v>137</v>
      </c>
      <c r="D57" s="114" t="s">
        <v>49</v>
      </c>
      <c r="E57" s="81">
        <v>0</v>
      </c>
      <c r="F57" s="81">
        <v>0</v>
      </c>
      <c r="G57" s="86">
        <v>5190</v>
      </c>
      <c r="H57" s="80">
        <v>594.54999999999995</v>
      </c>
      <c r="I57" s="79"/>
      <c r="J57" s="79"/>
      <c r="K57" s="79"/>
      <c r="L57" s="79"/>
      <c r="M57" s="79"/>
      <c r="N57" s="79"/>
    </row>
    <row r="58" spans="1:14" x14ac:dyDescent="0.25">
      <c r="A58" s="114"/>
      <c r="B58" s="114">
        <v>-11486800</v>
      </c>
      <c r="C58" s="114"/>
      <c r="D58" s="114"/>
      <c r="E58" s="95" t="s">
        <v>8</v>
      </c>
      <c r="F58" s="95" t="s">
        <v>8</v>
      </c>
      <c r="G58" s="86" t="s">
        <v>8</v>
      </c>
      <c r="H58" s="80"/>
      <c r="I58" s="79"/>
      <c r="J58" s="79" t="s">
        <v>8</v>
      </c>
      <c r="K58" s="79"/>
      <c r="L58" s="79"/>
      <c r="M58" s="79"/>
      <c r="N58" s="79"/>
    </row>
    <row r="59" spans="1:14" x14ac:dyDescent="0.25">
      <c r="A59" s="114" t="s">
        <v>42</v>
      </c>
      <c r="B59" s="114"/>
      <c r="C59" s="115" t="s">
        <v>137</v>
      </c>
      <c r="D59" s="114" t="s">
        <v>49</v>
      </c>
      <c r="E59" s="81">
        <v>0</v>
      </c>
      <c r="F59" s="81">
        <v>0</v>
      </c>
      <c r="G59" s="86">
        <v>2000</v>
      </c>
      <c r="H59" s="80">
        <v>278.51</v>
      </c>
      <c r="I59" s="79"/>
      <c r="J59" s="79"/>
      <c r="K59" s="79"/>
      <c r="L59" s="79"/>
      <c r="M59" s="79"/>
      <c r="N59" s="79"/>
    </row>
    <row r="60" spans="1:14" x14ac:dyDescent="0.25">
      <c r="A60" s="114"/>
      <c r="B60" s="114">
        <v>-1181400</v>
      </c>
      <c r="C60" s="114"/>
      <c r="D60" s="114"/>
      <c r="E60" s="95"/>
      <c r="F60" s="95"/>
      <c r="G60" s="86"/>
      <c r="H60" s="80"/>
      <c r="I60" s="79"/>
      <c r="J60" s="79"/>
      <c r="K60" s="79"/>
      <c r="L60" s="79"/>
      <c r="M60" s="79"/>
      <c r="N60" s="79"/>
    </row>
    <row r="61" spans="1:14" x14ac:dyDescent="0.25">
      <c r="A61" s="114" t="s">
        <v>43</v>
      </c>
      <c r="B61" s="114"/>
      <c r="C61" s="115" t="s">
        <v>137</v>
      </c>
      <c r="D61" s="114" t="s">
        <v>49</v>
      </c>
      <c r="E61" s="81">
        <v>0</v>
      </c>
      <c r="F61" s="81">
        <v>0</v>
      </c>
      <c r="G61" s="86">
        <v>1850</v>
      </c>
      <c r="H61" s="80">
        <v>226.73</v>
      </c>
      <c r="I61" s="79"/>
      <c r="J61" s="79"/>
      <c r="K61" s="79"/>
      <c r="L61" s="79"/>
      <c r="M61" s="79"/>
      <c r="N61" s="79"/>
    </row>
    <row r="62" spans="1:14" x14ac:dyDescent="0.25">
      <c r="A62" s="114"/>
      <c r="B62" s="114">
        <v>-13305800</v>
      </c>
      <c r="C62" s="114" t="s">
        <v>8</v>
      </c>
      <c r="D62" s="114"/>
      <c r="E62" s="95" t="s">
        <v>8</v>
      </c>
      <c r="F62" s="95" t="s">
        <v>8</v>
      </c>
      <c r="G62" s="86"/>
      <c r="H62" s="80"/>
      <c r="I62" s="79"/>
      <c r="J62" s="79"/>
      <c r="K62" s="79"/>
      <c r="L62" s="79"/>
      <c r="M62" s="79"/>
      <c r="N62" s="79"/>
    </row>
    <row r="63" spans="1:14" x14ac:dyDescent="0.25">
      <c r="A63" s="114" t="s">
        <v>44</v>
      </c>
      <c r="B63" s="114"/>
      <c r="C63" s="115" t="s">
        <v>137</v>
      </c>
      <c r="D63" s="114" t="s">
        <v>49</v>
      </c>
      <c r="E63" s="81">
        <v>0</v>
      </c>
      <c r="F63" s="81">
        <v>0</v>
      </c>
      <c r="G63" s="86">
        <v>180</v>
      </c>
      <c r="H63" s="80">
        <v>42.82</v>
      </c>
      <c r="I63" s="79"/>
      <c r="J63" s="79"/>
      <c r="K63" s="79"/>
      <c r="L63" s="79"/>
      <c r="M63" s="79"/>
      <c r="N63" s="79"/>
    </row>
    <row r="64" spans="1:14" x14ac:dyDescent="0.25">
      <c r="A64" s="114"/>
      <c r="B64" s="114">
        <v>-136330800</v>
      </c>
      <c r="C64" s="115"/>
      <c r="D64" s="114"/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5">
      <c r="A65" s="114" t="s">
        <v>45</v>
      </c>
      <c r="B65" s="114"/>
      <c r="C65" s="115" t="s">
        <v>137</v>
      </c>
      <c r="D65" s="114" t="s">
        <v>49</v>
      </c>
      <c r="E65" s="81">
        <v>0</v>
      </c>
      <c r="F65" s="81">
        <v>0</v>
      </c>
      <c r="G65" s="86">
        <v>6021</v>
      </c>
      <c r="H65" s="80">
        <v>1355.47</v>
      </c>
      <c r="I65" s="79"/>
      <c r="J65" s="79"/>
      <c r="K65" s="79"/>
      <c r="L65" s="79"/>
      <c r="M65" s="79"/>
      <c r="N65" s="79"/>
    </row>
    <row r="66" spans="1:14" x14ac:dyDescent="0.25">
      <c r="A66" s="114"/>
      <c r="B66" s="114">
        <v>-136363000</v>
      </c>
      <c r="C66" s="114"/>
      <c r="D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5">
      <c r="A67" s="114" t="s">
        <v>46</v>
      </c>
      <c r="B67" s="114"/>
      <c r="C67" s="115" t="s">
        <v>137</v>
      </c>
      <c r="D67" s="114" t="s">
        <v>49</v>
      </c>
      <c r="E67" s="81">
        <v>0</v>
      </c>
      <c r="F67" s="81">
        <v>0</v>
      </c>
      <c r="G67" s="86">
        <v>1638</v>
      </c>
      <c r="H67" s="80">
        <v>208.71</v>
      </c>
      <c r="I67" s="79"/>
      <c r="J67" s="79"/>
      <c r="K67" s="79"/>
      <c r="L67" s="79"/>
      <c r="M67" s="79"/>
      <c r="N67" s="79"/>
    </row>
    <row r="68" spans="1:14" x14ac:dyDescent="0.25">
      <c r="A68" s="114"/>
      <c r="B68" s="114">
        <v>-136379300</v>
      </c>
      <c r="C68" s="114" t="s">
        <v>8</v>
      </c>
      <c r="D68" s="114"/>
      <c r="E68" s="95" t="s">
        <v>8</v>
      </c>
      <c r="F68" s="95" t="s">
        <v>8</v>
      </c>
      <c r="G68" s="86"/>
      <c r="H68" s="80"/>
      <c r="I68" s="79"/>
      <c r="J68" s="79"/>
      <c r="K68" s="79"/>
      <c r="L68" s="79"/>
      <c r="M68" s="79"/>
      <c r="N68" s="79"/>
    </row>
    <row r="69" spans="1:14" x14ac:dyDescent="0.25">
      <c r="A69" s="114" t="s">
        <v>44</v>
      </c>
      <c r="B69" s="114"/>
      <c r="C69" s="115" t="s">
        <v>137</v>
      </c>
      <c r="D69" s="114" t="s">
        <v>49</v>
      </c>
      <c r="E69" s="81">
        <v>0</v>
      </c>
      <c r="F69" s="81">
        <v>0</v>
      </c>
      <c r="G69" s="86">
        <v>1</v>
      </c>
      <c r="H69" s="80">
        <v>23</v>
      </c>
      <c r="I69" s="79"/>
      <c r="J69" s="79"/>
      <c r="K69" s="79"/>
      <c r="L69" s="79"/>
      <c r="M69" s="79"/>
      <c r="N69" s="79"/>
    </row>
    <row r="70" spans="1:14" x14ac:dyDescent="0.25">
      <c r="A70" s="114"/>
      <c r="B70" s="114">
        <v>-136931900</v>
      </c>
      <c r="C70" s="115"/>
      <c r="D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5">
      <c r="A71" s="114" t="s">
        <v>44</v>
      </c>
      <c r="B71" s="114"/>
      <c r="C71" s="115" t="s">
        <v>137</v>
      </c>
      <c r="D71" s="114" t="s">
        <v>49</v>
      </c>
      <c r="E71" s="81">
        <v>0</v>
      </c>
      <c r="F71" s="81">
        <v>0</v>
      </c>
      <c r="G71" s="86">
        <v>54</v>
      </c>
      <c r="H71" s="80">
        <v>28.95</v>
      </c>
      <c r="I71" s="79"/>
      <c r="J71" s="79"/>
      <c r="K71" s="79"/>
      <c r="L71" s="79"/>
      <c r="M71" s="79"/>
      <c r="N71" s="79"/>
    </row>
    <row r="72" spans="1:14" x14ac:dyDescent="0.25">
      <c r="A72" s="114"/>
      <c r="B72" s="114">
        <v>-136932000</v>
      </c>
      <c r="C72" s="114" t="s">
        <v>8</v>
      </c>
      <c r="D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5">
      <c r="A73" s="114" t="s">
        <v>44</v>
      </c>
      <c r="B73" s="114"/>
      <c r="C73" s="115" t="s">
        <v>137</v>
      </c>
      <c r="D73" s="114" t="s">
        <v>49</v>
      </c>
      <c r="E73" s="81">
        <v>0</v>
      </c>
      <c r="F73" s="81">
        <v>0</v>
      </c>
      <c r="G73" s="86">
        <v>580</v>
      </c>
      <c r="H73" s="80">
        <v>86.87</v>
      </c>
      <c r="I73" s="79"/>
      <c r="J73" s="79"/>
      <c r="K73" s="79"/>
      <c r="L73" s="79"/>
      <c r="M73" s="79"/>
      <c r="N73" s="79"/>
    </row>
    <row r="74" spans="1:14" x14ac:dyDescent="0.25">
      <c r="A74" s="114"/>
      <c r="B74" s="114">
        <v>-136932100</v>
      </c>
      <c r="C74" s="115"/>
      <c r="D74" s="114"/>
      <c r="E74" s="81"/>
      <c r="F74" s="80"/>
      <c r="G74" s="86"/>
      <c r="H74" s="80"/>
      <c r="I74" s="79"/>
      <c r="J74" s="79"/>
      <c r="K74" s="79"/>
      <c r="L74" s="79"/>
      <c r="M74" s="79"/>
      <c r="N74" s="79"/>
    </row>
    <row r="75" spans="1:14" x14ac:dyDescent="0.25">
      <c r="C75" s="87" t="s">
        <v>41</v>
      </c>
      <c r="D75" s="88">
        <f>SUM(H55:H73)</f>
        <v>2869.9299999999994</v>
      </c>
      <c r="F75" s="80"/>
      <c r="G75" s="79"/>
      <c r="H75" s="79"/>
      <c r="I75" s="79"/>
      <c r="J75" s="79"/>
      <c r="K75" s="79"/>
      <c r="L75" s="79"/>
      <c r="M75" s="79"/>
      <c r="N75" s="79"/>
    </row>
    <row r="76" spans="1:14" x14ac:dyDescent="0.25">
      <c r="E76" s="79"/>
      <c r="F76" s="80"/>
      <c r="G76" s="79"/>
      <c r="H76" s="79"/>
      <c r="I76" s="79"/>
      <c r="J76" s="79"/>
      <c r="K76" s="79"/>
      <c r="L76" s="79"/>
      <c r="M76" s="79"/>
      <c r="N76" s="79"/>
    </row>
    <row r="77" spans="1:14" x14ac:dyDescent="0.25">
      <c r="A77" s="114" t="s">
        <v>42</v>
      </c>
      <c r="B77" s="114"/>
      <c r="C77" s="115" t="s">
        <v>136</v>
      </c>
      <c r="D77" s="114" t="s">
        <v>51</v>
      </c>
      <c r="E77" s="79">
        <v>500</v>
      </c>
      <c r="F77" s="80">
        <v>178.52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</row>
    <row r="78" spans="1:14" x14ac:dyDescent="0.25">
      <c r="A78" s="114" t="s">
        <v>38</v>
      </c>
      <c r="B78" s="114"/>
      <c r="C78" s="115" t="s">
        <v>135</v>
      </c>
      <c r="D78" s="114" t="s">
        <v>51</v>
      </c>
      <c r="E78" s="79">
        <v>1390</v>
      </c>
      <c r="F78" s="80">
        <v>42.51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</row>
    <row r="79" spans="1:14" x14ac:dyDescent="0.25">
      <c r="A79" s="114" t="s">
        <v>45</v>
      </c>
      <c r="B79" s="114"/>
      <c r="C79" s="115" t="s">
        <v>136</v>
      </c>
      <c r="D79" s="114" t="s">
        <v>51</v>
      </c>
      <c r="E79" s="79">
        <v>1450</v>
      </c>
      <c r="F79" s="80">
        <v>183.52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5">
      <c r="C80" s="67" t="s">
        <v>8</v>
      </c>
      <c r="E80" s="79" t="s">
        <v>67</v>
      </c>
      <c r="F80" s="80"/>
      <c r="G80" s="81" t="s">
        <v>8</v>
      </c>
      <c r="H80" s="81" t="s">
        <v>8</v>
      </c>
      <c r="I80" s="81" t="s">
        <v>8</v>
      </c>
      <c r="J80" s="81" t="s">
        <v>8</v>
      </c>
      <c r="K80" s="81" t="s">
        <v>8</v>
      </c>
      <c r="L80" s="81" t="s">
        <v>8</v>
      </c>
      <c r="M80" s="81" t="s">
        <v>8</v>
      </c>
      <c r="N80" s="81" t="s">
        <v>8</v>
      </c>
    </row>
    <row r="81" spans="1:20" x14ac:dyDescent="0.25">
      <c r="C81" s="87" t="s">
        <v>41</v>
      </c>
      <c r="D81" s="79"/>
      <c r="E81" s="96">
        <f>SUM(F77:F79)</f>
        <v>404.55</v>
      </c>
      <c r="F81" s="97"/>
      <c r="G81" s="79"/>
      <c r="H81" s="79"/>
      <c r="I81" s="79"/>
      <c r="J81" s="79"/>
      <c r="K81" s="79"/>
      <c r="L81" s="79"/>
      <c r="M81" s="79"/>
      <c r="N81" s="79"/>
    </row>
    <row r="82" spans="1:20" x14ac:dyDescent="0.25">
      <c r="D82" s="87"/>
      <c r="E82" s="79"/>
      <c r="F82" s="98"/>
      <c r="G82" s="79"/>
      <c r="H82" s="79"/>
      <c r="I82" s="79"/>
      <c r="J82" s="79"/>
      <c r="K82" s="79"/>
      <c r="L82" s="79"/>
      <c r="M82" s="79"/>
      <c r="N82" s="79"/>
    </row>
    <row r="83" spans="1:20" ht="9.6" customHeight="1" x14ac:dyDescent="0.25">
      <c r="E83" s="79"/>
      <c r="F83" s="80"/>
      <c r="G83" s="79"/>
      <c r="H83" s="79"/>
      <c r="I83" s="79"/>
      <c r="J83" s="79"/>
      <c r="K83" s="79"/>
      <c r="L83" s="79"/>
      <c r="M83" s="79"/>
      <c r="N83" s="79"/>
    </row>
    <row r="84" spans="1:20" x14ac:dyDescent="0.25">
      <c r="A84" s="114" t="s">
        <v>54</v>
      </c>
      <c r="B84" s="114"/>
      <c r="C84" s="115" t="s">
        <v>134</v>
      </c>
      <c r="D84" s="114" t="s">
        <v>56</v>
      </c>
      <c r="E84" s="79">
        <v>6</v>
      </c>
      <c r="F84" s="80">
        <v>31.5</v>
      </c>
      <c r="G84" s="79">
        <v>2130</v>
      </c>
      <c r="H84" s="99">
        <v>220.08</v>
      </c>
      <c r="I84" s="100">
        <v>0</v>
      </c>
      <c r="J84" s="80">
        <v>31.3</v>
      </c>
      <c r="K84" s="82">
        <v>45.85</v>
      </c>
      <c r="L84" s="81">
        <v>0</v>
      </c>
      <c r="M84" s="81" t="s">
        <v>125</v>
      </c>
      <c r="N84" s="81" t="s">
        <v>125</v>
      </c>
    </row>
    <row r="85" spans="1:20" x14ac:dyDescent="0.25">
      <c r="A85" s="114"/>
      <c r="B85" s="114"/>
      <c r="C85" s="116" t="s">
        <v>20</v>
      </c>
      <c r="D85" s="117">
        <f>SUM(F84,H84,J84,K84)</f>
        <v>328.73</v>
      </c>
      <c r="F85" s="97"/>
      <c r="G85" s="79"/>
      <c r="H85" s="83"/>
      <c r="I85" s="83"/>
      <c r="J85" s="79"/>
      <c r="K85" s="79"/>
      <c r="L85" s="79"/>
      <c r="M85" s="79"/>
      <c r="N85" s="79"/>
    </row>
    <row r="86" spans="1:20" x14ac:dyDescent="0.25">
      <c r="A86" s="114" t="s">
        <v>22</v>
      </c>
      <c r="B86" s="114"/>
      <c r="C86" s="115" t="s">
        <v>134</v>
      </c>
      <c r="D86" s="114" t="s">
        <v>56</v>
      </c>
      <c r="E86" s="79">
        <v>1</v>
      </c>
      <c r="F86" s="80">
        <v>24</v>
      </c>
      <c r="G86" s="79">
        <v>1808</v>
      </c>
      <c r="H86" s="99">
        <v>188.17</v>
      </c>
      <c r="I86" s="100" t="s">
        <v>129</v>
      </c>
      <c r="J86" s="80">
        <v>25</v>
      </c>
      <c r="K86" s="80">
        <v>183.11</v>
      </c>
      <c r="L86" s="81" t="s">
        <v>125</v>
      </c>
      <c r="M86" s="81" t="s">
        <v>125</v>
      </c>
      <c r="N86" s="81" t="s">
        <v>125</v>
      </c>
    </row>
    <row r="87" spans="1:20" x14ac:dyDescent="0.25">
      <c r="A87" s="114"/>
      <c r="B87" s="114"/>
      <c r="C87" s="115"/>
      <c r="D87" s="117">
        <f>SUM(F86,H86,J86,K86)</f>
        <v>420.28</v>
      </c>
      <c r="F87" s="97"/>
      <c r="G87" s="79"/>
      <c r="H87" s="79"/>
      <c r="I87" s="79"/>
      <c r="J87" s="79"/>
      <c r="K87" s="79"/>
      <c r="L87" s="79"/>
      <c r="M87" s="79"/>
      <c r="N87" s="79"/>
    </row>
    <row r="88" spans="1:20" x14ac:dyDescent="0.25">
      <c r="A88" s="114" t="s">
        <v>57</v>
      </c>
      <c r="B88" s="114"/>
      <c r="C88" s="115" t="s">
        <v>134</v>
      </c>
      <c r="D88" s="114" t="s">
        <v>56</v>
      </c>
      <c r="E88" s="81" t="s">
        <v>125</v>
      </c>
      <c r="F88" s="80" t="s">
        <v>125</v>
      </c>
      <c r="G88" s="79">
        <v>0</v>
      </c>
      <c r="H88" s="82">
        <v>9</v>
      </c>
      <c r="I88" s="81" t="s">
        <v>125</v>
      </c>
      <c r="J88" s="81" t="s">
        <v>125</v>
      </c>
      <c r="K88" s="81" t="s">
        <v>125</v>
      </c>
      <c r="L88" s="81" t="s">
        <v>125</v>
      </c>
      <c r="M88" s="81" t="s">
        <v>125</v>
      </c>
      <c r="N88" s="81" t="s">
        <v>125</v>
      </c>
    </row>
    <row r="89" spans="1:20" x14ac:dyDescent="0.25">
      <c r="A89" s="114"/>
      <c r="B89" s="114"/>
      <c r="C89" s="116" t="s">
        <v>20</v>
      </c>
      <c r="D89" s="117">
        <v>9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ht="13.8" x14ac:dyDescent="0.4">
      <c r="C90" s="87" t="s">
        <v>41</v>
      </c>
      <c r="E90" s="101">
        <f>SUM(D85:D89)</f>
        <v>758.01</v>
      </c>
      <c r="F90" s="80"/>
      <c r="G90" s="79"/>
      <c r="H90" s="79"/>
      <c r="I90" s="79"/>
      <c r="J90" s="79"/>
      <c r="K90" s="79"/>
      <c r="L90" s="79"/>
      <c r="M90" s="79"/>
      <c r="N90" s="79"/>
    </row>
    <row r="91" spans="1:20" x14ac:dyDescent="0.25">
      <c r="C91" s="67" t="s">
        <v>8</v>
      </c>
      <c r="E91" s="79"/>
      <c r="F91" s="80"/>
      <c r="G91" s="79"/>
      <c r="H91" s="79"/>
      <c r="I91" s="79"/>
      <c r="J91" s="79"/>
      <c r="K91" s="79"/>
      <c r="L91" s="79"/>
      <c r="M91" s="79"/>
      <c r="N91" s="79" t="s">
        <v>8</v>
      </c>
    </row>
    <row r="92" spans="1:20" x14ac:dyDescent="0.25">
      <c r="A92" s="114" t="s">
        <v>22</v>
      </c>
      <c r="B92" s="114"/>
      <c r="C92" s="115" t="s">
        <v>140</v>
      </c>
      <c r="D92" s="114" t="s">
        <v>58</v>
      </c>
      <c r="E92" s="81">
        <v>0</v>
      </c>
      <c r="F92" s="80" t="s">
        <v>8</v>
      </c>
      <c r="G92" s="79">
        <v>867</v>
      </c>
      <c r="H92" s="110">
        <v>120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T92" s="67" t="s">
        <v>131</v>
      </c>
    </row>
    <row r="93" spans="1:20" ht="12.6" customHeight="1" x14ac:dyDescent="0.25">
      <c r="A93" s="114" t="s">
        <v>60</v>
      </c>
      <c r="B93" s="114"/>
      <c r="C93" s="115" t="s">
        <v>140</v>
      </c>
      <c r="D93" s="114" t="s">
        <v>58</v>
      </c>
      <c r="E93" s="81">
        <v>0</v>
      </c>
      <c r="F93" s="80"/>
      <c r="G93" s="79">
        <v>3364</v>
      </c>
      <c r="H93" s="111">
        <v>338.34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</row>
    <row r="94" spans="1:20" x14ac:dyDescent="0.25">
      <c r="D94" s="112" t="s">
        <v>20</v>
      </c>
      <c r="E94" s="81">
        <f>SUM(H92:H93)</f>
        <v>458.34</v>
      </c>
      <c r="F94" s="80" t="s">
        <v>8</v>
      </c>
      <c r="G94" s="79"/>
      <c r="H94" s="113">
        <f>SUM(H92:H93)</f>
        <v>458.34</v>
      </c>
      <c r="I94" s="79"/>
      <c r="J94" s="79"/>
      <c r="K94" s="79"/>
      <c r="L94" s="79"/>
      <c r="M94" s="79"/>
      <c r="N94" s="79"/>
    </row>
    <row r="95" spans="1:20" x14ac:dyDescent="0.25">
      <c r="E95" s="79"/>
      <c r="F95" s="80"/>
      <c r="G95" s="79"/>
      <c r="H95" s="79"/>
      <c r="I95" s="79"/>
      <c r="J95" s="79"/>
      <c r="K95" s="79"/>
      <c r="L95" s="79"/>
      <c r="M95" s="79"/>
      <c r="N95" s="79"/>
    </row>
    <row r="96" spans="1:20" x14ac:dyDescent="0.25">
      <c r="E96" s="102" t="s">
        <v>65</v>
      </c>
      <c r="F96" s="103" t="s">
        <v>12</v>
      </c>
      <c r="G96" s="79"/>
      <c r="H96" s="79"/>
      <c r="I96" s="79"/>
      <c r="J96" s="79"/>
      <c r="K96" s="79"/>
      <c r="L96" s="79"/>
      <c r="M96" s="79"/>
      <c r="N96" s="79"/>
    </row>
    <row r="97" spans="1:14" x14ac:dyDescent="0.25">
      <c r="E97" s="104" t="s">
        <v>66</v>
      </c>
      <c r="F97" s="105"/>
      <c r="G97" s="79"/>
      <c r="H97" s="79"/>
      <c r="I97" s="79"/>
      <c r="J97" s="79"/>
      <c r="K97" s="79"/>
      <c r="L97" s="79"/>
      <c r="M97" s="79"/>
      <c r="N97" s="79"/>
    </row>
    <row r="98" spans="1:14" x14ac:dyDescent="0.25">
      <c r="A98" s="67" t="s">
        <v>132</v>
      </c>
      <c r="C98" s="67" t="s">
        <v>133</v>
      </c>
      <c r="D98" s="67" t="s">
        <v>61</v>
      </c>
      <c r="E98" s="93">
        <v>0</v>
      </c>
      <c r="F98" s="109">
        <v>32.61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5">
      <c r="A99" s="114" t="s">
        <v>142</v>
      </c>
      <c r="B99" s="114"/>
      <c r="C99" s="114" t="s">
        <v>143</v>
      </c>
      <c r="D99" s="114" t="s">
        <v>61</v>
      </c>
      <c r="E99" s="125">
        <v>111</v>
      </c>
      <c r="F99" s="126">
        <v>129.91999999999999</v>
      </c>
      <c r="G99" s="79"/>
      <c r="H99" s="79"/>
      <c r="I99" s="79"/>
      <c r="J99" s="79"/>
      <c r="K99" s="79"/>
      <c r="L99" s="79"/>
      <c r="M99" s="79"/>
      <c r="N99" s="79"/>
    </row>
    <row r="100" spans="1:14" x14ac:dyDescent="0.25">
      <c r="A100" s="114" t="s">
        <v>63</v>
      </c>
      <c r="B100" s="114"/>
      <c r="C100" s="114" t="s">
        <v>141</v>
      </c>
      <c r="D100" s="114" t="s">
        <v>61</v>
      </c>
      <c r="E100" s="122">
        <v>52</v>
      </c>
      <c r="F100" s="123">
        <v>74.349999999999994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5">
      <c r="A101" s="114" t="s">
        <v>64</v>
      </c>
      <c r="B101" s="114"/>
      <c r="C101" s="114" t="s">
        <v>141</v>
      </c>
      <c r="D101" s="114" t="s">
        <v>61</v>
      </c>
      <c r="E101" s="122">
        <v>18</v>
      </c>
      <c r="F101" s="123">
        <v>47.05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5">
      <c r="A102" s="114" t="s">
        <v>36</v>
      </c>
      <c r="B102" s="114"/>
      <c r="C102" s="114" t="s">
        <v>141</v>
      </c>
      <c r="D102" s="114" t="s">
        <v>61</v>
      </c>
      <c r="E102" s="122">
        <v>938</v>
      </c>
      <c r="F102" s="123">
        <v>785.45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5">
      <c r="A103" s="114" t="s">
        <v>124</v>
      </c>
      <c r="B103" s="114"/>
      <c r="C103" s="114" t="s">
        <v>141</v>
      </c>
      <c r="D103" s="114" t="s">
        <v>61</v>
      </c>
      <c r="E103" s="122">
        <v>22</v>
      </c>
      <c r="F103" s="124">
        <v>50.27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5">
      <c r="C104" s="67" t="s">
        <v>8</v>
      </c>
      <c r="E104" s="106" t="s">
        <v>20</v>
      </c>
      <c r="F104" s="107">
        <f>SUM(F98:F103)</f>
        <v>1119.6500000000001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5">
      <c r="E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1:14" x14ac:dyDescent="0.25">
      <c r="E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1:14" x14ac:dyDescent="0.25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5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5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5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5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5">
      <c r="D112" s="67" t="s">
        <v>8</v>
      </c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5:14" x14ac:dyDescent="0.25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5:14" x14ac:dyDescent="0.25"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5:14" x14ac:dyDescent="0.25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5:14" x14ac:dyDescent="0.25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5:14" x14ac:dyDescent="0.25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5:14" x14ac:dyDescent="0.25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5:14" x14ac:dyDescent="0.25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5:14" x14ac:dyDescent="0.25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5:14" x14ac:dyDescent="0.25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5:14" x14ac:dyDescent="0.25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5:14" x14ac:dyDescent="0.25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5:14" x14ac:dyDescent="0.25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5:14" x14ac:dyDescent="0.25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5:14" x14ac:dyDescent="0.25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5:14" x14ac:dyDescent="0.25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5:14" x14ac:dyDescent="0.25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5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5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5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5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5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5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5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5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5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5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5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5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5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5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5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5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5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5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5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5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5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5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5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5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5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5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5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5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5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5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5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5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5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5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5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5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5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5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5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5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5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5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5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5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5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5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5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5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5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5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5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5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5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5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5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5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5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5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5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5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5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5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5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5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5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5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5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5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5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5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5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5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5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5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5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5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5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5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5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5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5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5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5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5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5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5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5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5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5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5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5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5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5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5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5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5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5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5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5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5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5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5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5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5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5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5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5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5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5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5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5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5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5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5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5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5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5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5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5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5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5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5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5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5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5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5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5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5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5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5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5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5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5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5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5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5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5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5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5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Cindy Havelka</cp:lastModifiedBy>
  <cp:lastPrinted>2020-10-16T16:49:37Z</cp:lastPrinted>
  <dcterms:created xsi:type="dcterms:W3CDTF">2012-02-01T15:05:59Z</dcterms:created>
  <dcterms:modified xsi:type="dcterms:W3CDTF">2021-02-23T14:54:16Z</dcterms:modified>
</cp:coreProperties>
</file>